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1A (2)" sheetId="2" r:id="rId1"/>
  </sheets>
  <definedNames>
    <definedName name="_xlnm.Print_Titles" localSheetId="0">'1A (2)'!$8:$9</definedName>
  </definedNames>
  <calcPr calcId="125725"/>
</workbook>
</file>

<file path=xl/calcChain.xml><?xml version="1.0" encoding="utf-8"?>
<calcChain xmlns="http://schemas.openxmlformats.org/spreadsheetml/2006/main">
  <c r="E30" i="2"/>
  <c r="E14"/>
  <c r="D15"/>
  <c r="E21" l="1"/>
  <c r="D102" l="1"/>
  <c r="D103"/>
  <c r="D104"/>
  <c r="E93"/>
  <c r="E102"/>
  <c r="E103"/>
  <c r="D99" l="1"/>
  <c r="D100"/>
  <c r="D101"/>
  <c r="E97"/>
  <c r="D31"/>
  <c r="D32"/>
  <c r="D37"/>
  <c r="D41"/>
  <c r="D45"/>
  <c r="D49"/>
  <c r="D53"/>
  <c r="D57"/>
  <c r="D63"/>
  <c r="D64"/>
  <c r="D71"/>
  <c r="D72"/>
  <c r="D76"/>
  <c r="D77"/>
  <c r="D81"/>
  <c r="D82"/>
  <c r="D86"/>
  <c r="D87"/>
  <c r="D91"/>
  <c r="D92"/>
  <c r="D98"/>
  <c r="D108"/>
  <c r="D109"/>
  <c r="D113"/>
  <c r="D116"/>
  <c r="D120"/>
  <c r="D121"/>
  <c r="D124"/>
  <c r="D132"/>
  <c r="D136"/>
  <c r="D138"/>
  <c r="D141"/>
  <c r="E29"/>
  <c r="E28" s="1"/>
  <c r="D28" s="1"/>
  <c r="D21"/>
  <c r="D20"/>
  <c r="E19"/>
  <c r="D19" s="1"/>
  <c r="D17"/>
  <c r="D18"/>
  <c r="D13"/>
  <c r="E140"/>
  <c r="E139" s="1"/>
  <c r="E137" s="1"/>
  <c r="D137" s="1"/>
  <c r="E107"/>
  <c r="E106" s="1"/>
  <c r="E26"/>
  <c r="E25" s="1"/>
  <c r="D25" s="1"/>
  <c r="E24"/>
  <c r="D24" s="1"/>
  <c r="E23"/>
  <c r="D23" s="1"/>
  <c r="E12"/>
  <c r="D12" s="1"/>
  <c r="E16"/>
  <c r="D14" s="1"/>
  <c r="E127"/>
  <c r="E126" s="1"/>
  <c r="E125" s="1"/>
  <c r="D125" s="1"/>
  <c r="E131"/>
  <c r="E130" s="1"/>
  <c r="E129" s="1"/>
  <c r="E128" s="1"/>
  <c r="D128" s="1"/>
  <c r="E105" l="1"/>
  <c r="D105" s="1"/>
  <c r="D106"/>
  <c r="D16"/>
  <c r="D130"/>
  <c r="D131"/>
  <c r="D107"/>
  <c r="D26"/>
  <c r="D29"/>
  <c r="D30"/>
  <c r="D126"/>
  <c r="D139"/>
  <c r="D140"/>
  <c r="D127"/>
  <c r="D129"/>
  <c r="E22"/>
  <c r="E11" l="1"/>
  <c r="D11" s="1"/>
  <c r="D22"/>
  <c r="E10" l="1"/>
  <c r="D10" s="1"/>
  <c r="E123"/>
  <c r="E119"/>
  <c r="E122" l="1"/>
  <c r="D122" s="1"/>
  <c r="D123"/>
  <c r="E118"/>
  <c r="D119"/>
  <c r="E114"/>
  <c r="E115"/>
  <c r="D115" s="1"/>
  <c r="E117" l="1"/>
  <c r="D117" s="1"/>
  <c r="D118"/>
  <c r="E112"/>
  <c r="D114"/>
  <c r="D97"/>
  <c r="E62"/>
  <c r="E90"/>
  <c r="E85"/>
  <c r="E80"/>
  <c r="E75"/>
  <c r="E70"/>
  <c r="E111" l="1"/>
  <c r="D112"/>
  <c r="E61"/>
  <c r="D62"/>
  <c r="E89"/>
  <c r="D90"/>
  <c r="E84"/>
  <c r="D85"/>
  <c r="E79"/>
  <c r="D80"/>
  <c r="E74"/>
  <c r="D75"/>
  <c r="E69"/>
  <c r="D70"/>
  <c r="E96"/>
  <c r="D96" s="1"/>
  <c r="E67"/>
  <c r="D67" s="1"/>
  <c r="E68" l="1"/>
  <c r="D69"/>
  <c r="E60"/>
  <c r="D61"/>
  <c r="E110"/>
  <c r="D110" s="1"/>
  <c r="D111"/>
  <c r="E88"/>
  <c r="D88" s="1"/>
  <c r="D89"/>
  <c r="E83"/>
  <c r="D83" s="1"/>
  <c r="D84"/>
  <c r="E78"/>
  <c r="D78" s="1"/>
  <c r="D79"/>
  <c r="E73"/>
  <c r="D73" s="1"/>
  <c r="D74"/>
  <c r="E66"/>
  <c r="D66" s="1"/>
  <c r="E95"/>
  <c r="D95" s="1"/>
  <c r="E56"/>
  <c r="D56" s="1"/>
  <c r="E36"/>
  <c r="D36" s="1"/>
  <c r="E40"/>
  <c r="D40" s="1"/>
  <c r="E44"/>
  <c r="D44" s="1"/>
  <c r="E48"/>
  <c r="D48" s="1"/>
  <c r="E52"/>
  <c r="D52" s="1"/>
  <c r="D68" l="1"/>
  <c r="E65"/>
  <c r="D65" s="1"/>
  <c r="D60"/>
  <c r="E59"/>
  <c r="E55"/>
  <c r="D55" s="1"/>
  <c r="E35"/>
  <c r="D35" s="1"/>
  <c r="E39"/>
  <c r="D39" s="1"/>
  <c r="E43"/>
  <c r="D43" s="1"/>
  <c r="E51"/>
  <c r="D51" s="1"/>
  <c r="E94"/>
  <c r="D94" s="1"/>
  <c r="E47"/>
  <c r="D47" s="1"/>
  <c r="E42"/>
  <c r="D42" s="1"/>
  <c r="E50"/>
  <c r="D50" s="1"/>
  <c r="D59" l="1"/>
  <c r="E58"/>
  <c r="D58" s="1"/>
  <c r="E38"/>
  <c r="D38" s="1"/>
  <c r="D93"/>
  <c r="E46"/>
  <c r="D46" s="1"/>
  <c r="E54"/>
  <c r="D54" s="1"/>
  <c r="E34"/>
  <c r="D34" s="1"/>
  <c r="E33" l="1"/>
  <c r="D33" s="1"/>
  <c r="E135" l="1"/>
  <c r="E134" l="1"/>
  <c r="D135"/>
  <c r="E133" l="1"/>
  <c r="D134"/>
  <c r="D133" l="1"/>
  <c r="E27"/>
  <c r="D27" l="1"/>
  <c r="E142"/>
  <c r="D142" s="1"/>
</calcChain>
</file>

<file path=xl/sharedStrings.xml><?xml version="1.0" encoding="utf-8"?>
<sst xmlns="http://schemas.openxmlformats.org/spreadsheetml/2006/main" count="242" uniqueCount="162">
  <si>
    <t>CONSILIUL JUDETEAN ARGES</t>
  </si>
  <si>
    <t>INFLUENTE</t>
  </si>
  <si>
    <t>LA BUGETUL LOCAL PE ANUL 2018</t>
  </si>
  <si>
    <t xml:space="preserve"> mii lei </t>
  </si>
  <si>
    <t>Nr. crt.</t>
  </si>
  <si>
    <t>DENUMIRE INDICATORI</t>
  </si>
  <si>
    <t>COD</t>
  </si>
  <si>
    <t xml:space="preserve">CHELTUIELI -  TOTAL </t>
  </si>
  <si>
    <t>AUTORITATI PUBLICE SI ACTIUNI EXTERNE</t>
  </si>
  <si>
    <t>51.02.01.03</t>
  </si>
  <si>
    <t>SECTIUNEA DE FUNCTIONARE</t>
  </si>
  <si>
    <t xml:space="preserve">Cheltuieli cu bunuri si servicii </t>
  </si>
  <si>
    <t>SECTIUNEA DE DEZVOLTARE</t>
  </si>
  <si>
    <t>X. Cheltuieli de capital</t>
  </si>
  <si>
    <t xml:space="preserve">pt c cultural </t>
  </si>
  <si>
    <t>Cheltuieli curente</t>
  </si>
  <si>
    <t>51.01.01</t>
  </si>
  <si>
    <t xml:space="preserve">SANATATE </t>
  </si>
  <si>
    <t>ALTE INSTITUTII SI ACTIUNI SANITARE</t>
  </si>
  <si>
    <t>66.02.50.50</t>
  </si>
  <si>
    <t>51.01</t>
  </si>
  <si>
    <t>Actiuni de sanatate</t>
  </si>
  <si>
    <t>51.01.03</t>
  </si>
  <si>
    <t>Transferuri de capital - pt fin investitiilor la spitale</t>
  </si>
  <si>
    <t>51.02.12</t>
  </si>
  <si>
    <t xml:space="preserve">UNITATI DE ASISTENTA MEDICO-SOCIALE </t>
  </si>
  <si>
    <t>66.02.06.03</t>
  </si>
  <si>
    <t>VI Transferuri pt fin UMS</t>
  </si>
  <si>
    <t>51.01.39</t>
  </si>
  <si>
    <t>UNITATEA DE ASISTENTA MEDICO-SOCIALA CALINESTI</t>
  </si>
  <si>
    <t xml:space="preserve">  I.             cheltuieli de personal</t>
  </si>
  <si>
    <t xml:space="preserve"> II.              cheltuieli materiale</t>
  </si>
  <si>
    <t>UNITATEA DE ASISTENTA MEDICO-SOCIALA DEDULESTI</t>
  </si>
  <si>
    <t>UNITATEA DE ASISTENTA MEDICO-SOCIALA  SUICI</t>
  </si>
  <si>
    <t xml:space="preserve">UNITATEA DE ASISTENTA MEDICO-SOCIALA RUCAR </t>
  </si>
  <si>
    <t>UNITATEA DE ASISTENTA MEDICO-SOCIALA  DOMNESTI</t>
  </si>
  <si>
    <t>CULTURA, RECREERE SI RELIGIE</t>
  </si>
  <si>
    <t>67.02</t>
  </si>
  <si>
    <t>VI Transferuri pentru</t>
  </si>
  <si>
    <t>Plati efectuate in anii precedenti si recuperate in anul curent</t>
  </si>
  <si>
    <t xml:space="preserve">                 alte cheltuieli</t>
  </si>
  <si>
    <t xml:space="preserve">                alte cheltuieli</t>
  </si>
  <si>
    <t>SCOALA POPULARA DE ARTE SI MESERII PITESTI</t>
  </si>
  <si>
    <t>67.02.03.05</t>
  </si>
  <si>
    <t xml:space="preserve">ASIGURARI SI ASISTENTA  SOCIALA </t>
  </si>
  <si>
    <t xml:space="preserve"> DIRECTIA GENERALA DE ASISTENTA SOCIALA SI PROTECTIA COPILULUI ARGES</t>
  </si>
  <si>
    <t>68.02.06</t>
  </si>
  <si>
    <t xml:space="preserve">    Cheltuieli de personal</t>
  </si>
  <si>
    <t>CENTRUL DE INGRIJIRE SI ASISTENTA BASCOVELE</t>
  </si>
  <si>
    <t xml:space="preserve">TRANSPORTURI </t>
  </si>
  <si>
    <t xml:space="preserve">DRUMURI SI PODURI JUDETENE </t>
  </si>
  <si>
    <t>84.02.03.01</t>
  </si>
  <si>
    <t xml:space="preserve"> Cheltuieli de capital </t>
  </si>
  <si>
    <t xml:space="preserve"> DEFICIT</t>
  </si>
  <si>
    <t xml:space="preserve">VENITURI - TOTAL </t>
  </si>
  <si>
    <t>Donatii si sponsorizari</t>
  </si>
  <si>
    <t>.68.02.04</t>
  </si>
  <si>
    <t>AN  2018</t>
  </si>
  <si>
    <t>Transferuri voluntare</t>
  </si>
  <si>
    <t>37.02.01</t>
  </si>
  <si>
    <t xml:space="preserve">SUBVENTII  </t>
  </si>
  <si>
    <t>42.02</t>
  </si>
  <si>
    <t xml:space="preserve"> Transferuri curente, din care:</t>
  </si>
  <si>
    <t xml:space="preserve">VI Transferuri pentru </t>
  </si>
  <si>
    <t xml:space="preserve"> H.C.J.  Nr. ____ / ____2018</t>
  </si>
  <si>
    <t>Anena  nr.  1</t>
  </si>
  <si>
    <t xml:space="preserve">TRIM IV </t>
  </si>
  <si>
    <t xml:space="preserve">COTE SI SUME DEFALCATE DIN IMPOZITUL PE VENIT </t>
  </si>
  <si>
    <t xml:space="preserve">Cote defalcate din impozitul pe venit </t>
  </si>
  <si>
    <t xml:space="preserve">SUME DEFALCATE DIN TVA </t>
  </si>
  <si>
    <t>.42.02.21</t>
  </si>
  <si>
    <t>Subventii pentru finantarea drepturilor acordate persoanelor cu handicap</t>
  </si>
  <si>
    <t>Subventii  pentru realizarea activitatii de colectare transport  depozitare si neutralizare a deseurilor de origine animala</t>
  </si>
  <si>
    <t>.42.02.73</t>
  </si>
  <si>
    <t>Varsaminte din sectiunea  de functionare pentru finantarea sectiunii de dezvoltare a bugetului local (cu semnul minus)</t>
  </si>
  <si>
    <t>Varsaminte din sectiunea de functionare</t>
  </si>
  <si>
    <t>.37.02.04</t>
  </si>
  <si>
    <t>.37.02.03</t>
  </si>
  <si>
    <t>C</t>
  </si>
  <si>
    <t>INVATAMANT</t>
  </si>
  <si>
    <t>65.02</t>
  </si>
  <si>
    <t>CENTRUL SCOLAR DE EDUCATIE INCLUZIVA "SF. FILOFTEIA" STEFANESTI</t>
  </si>
  <si>
    <t>65.02.07.04</t>
  </si>
  <si>
    <t>Cheltuieli de personal  din care:</t>
  </si>
  <si>
    <t>Transportul la si de la locul de munca</t>
  </si>
  <si>
    <t>.10.02.05</t>
  </si>
  <si>
    <t>C.2</t>
  </si>
  <si>
    <t>CENTRUL SCOLAR DE EDUCATIE INCLUZIVA "SF. NICOLAE" CAMPULUNG</t>
  </si>
  <si>
    <t>SCOALA SPECIALA PENTRU COPII CU DEFICIENTE ASOCIATE "SF. STELIAN" COSTESTI</t>
  </si>
  <si>
    <t>GRADINITA SPECIALA " SF. ELENA" PITESTI</t>
  </si>
  <si>
    <t>CENTRUL JUDETEAN DE RESURSE SI ASISTENTA EDUCATIONALA</t>
  </si>
  <si>
    <t>65.02.11</t>
  </si>
  <si>
    <t>B</t>
  </si>
  <si>
    <t>B.1</t>
  </si>
  <si>
    <t>B.2</t>
  </si>
  <si>
    <t>B.3</t>
  </si>
  <si>
    <t>B.4</t>
  </si>
  <si>
    <t>B.5</t>
  </si>
  <si>
    <t>B.6</t>
  </si>
  <si>
    <t>CENTRUL DE  EDUCATIE INCLUZIVA SF.  MARINA CURTEA DE ARGES</t>
  </si>
  <si>
    <t>MUZEUL VITICULTURII SI POMICULTURII GOLESTI</t>
  </si>
  <si>
    <t>67.02.03.02.02</t>
  </si>
  <si>
    <t>Ajutoare sociale in numerar</t>
  </si>
  <si>
    <t>57.02.01</t>
  </si>
  <si>
    <t xml:space="preserve">Ajutoare sociale in natura </t>
  </si>
  <si>
    <t>57.01.02</t>
  </si>
  <si>
    <t xml:space="preserve">        Asistenta sociala </t>
  </si>
  <si>
    <t xml:space="preserve">LOCUINTE SERVICII SI DEZVOLTARE PUBLICA </t>
  </si>
  <si>
    <t>70.02</t>
  </si>
  <si>
    <t>70.02.05.01</t>
  </si>
  <si>
    <t>Active  financiare</t>
  </si>
  <si>
    <t>72.01</t>
  </si>
  <si>
    <t>72.01.01</t>
  </si>
  <si>
    <t>ALIMENTARE CU APA - S.C. Administrare si Exploatare a Patrimoniului si Serviciilor de Utilitati Publice Arges  S.A</t>
  </si>
  <si>
    <t xml:space="preserve">Participare la capitalul social al societatilor comerciale </t>
  </si>
  <si>
    <t xml:space="preserve">PROTECTIA MEDIULUI </t>
  </si>
  <si>
    <t>74.02</t>
  </si>
  <si>
    <t>74.02.05.02</t>
  </si>
  <si>
    <t xml:space="preserve"> ACTIVITATEA DE COLECTARE TRANSPORT DEPOZITARE SI NEUTRALIZARE A DESEURILOR DE ORIGINE ANIMALA </t>
  </si>
  <si>
    <t>ALTE ACTIUNI DE ASISTENTA SOCIALA</t>
  </si>
  <si>
    <t>68.02.50.04</t>
  </si>
  <si>
    <t>Asistenta sociala</t>
  </si>
  <si>
    <t>Sume defalcate din taxa pe valoarea adăugată pentru echilibrarea bugetelor locale din care pentru:</t>
  </si>
  <si>
    <t>Finantarea cheltuielilor pentru sustinerea sistemului de protectie a copilului</t>
  </si>
  <si>
    <t>.04.02.01</t>
  </si>
  <si>
    <t>.04.02</t>
  </si>
  <si>
    <t>.11.02</t>
  </si>
  <si>
    <t>.11.02.06</t>
  </si>
  <si>
    <t xml:space="preserve">DREPTURILE ACORDATE PERSOANELOR CU HANDICAP </t>
  </si>
  <si>
    <t>Finantarea centrelor de persoane adulte cu handicap</t>
  </si>
  <si>
    <t>A</t>
  </si>
  <si>
    <t>.C.1</t>
  </si>
  <si>
    <t>C.2.1</t>
  </si>
  <si>
    <t>C.2.2</t>
  </si>
  <si>
    <t>C.2.3</t>
  </si>
  <si>
    <t>C.2.4</t>
  </si>
  <si>
    <t>C.2.5</t>
  </si>
  <si>
    <t>D</t>
  </si>
  <si>
    <t>D.1</t>
  </si>
  <si>
    <t>D.2</t>
  </si>
  <si>
    <t>E</t>
  </si>
  <si>
    <t>E.1</t>
  </si>
  <si>
    <t>E.2</t>
  </si>
  <si>
    <t>E.3</t>
  </si>
  <si>
    <t>E.4</t>
  </si>
  <si>
    <t>F</t>
  </si>
  <si>
    <t>F.1</t>
  </si>
  <si>
    <t>G</t>
  </si>
  <si>
    <t>G.1</t>
  </si>
  <si>
    <t>H</t>
  </si>
  <si>
    <t>H.1</t>
  </si>
  <si>
    <t xml:space="preserve">                  alte cheltuieli</t>
  </si>
  <si>
    <t xml:space="preserve">             cheltuieli de personal</t>
  </si>
  <si>
    <t xml:space="preserve">CENTRUL   CULTURAL JUDETEAN ARGES </t>
  </si>
  <si>
    <t>Alte transferuri  de capital catre institutii publice</t>
  </si>
  <si>
    <t>51.02.29</t>
  </si>
  <si>
    <t>D.3</t>
  </si>
  <si>
    <t>67.02.03.04</t>
  </si>
  <si>
    <t>I</t>
  </si>
  <si>
    <t>II</t>
  </si>
  <si>
    <t xml:space="preserve">Sume defalcate din taxa pe valoarea adaugata pentru drumuri </t>
  </si>
  <si>
    <t>.11.02.05</t>
  </si>
</sst>
</file>

<file path=xl/styles.xml><?xml version="1.0" encoding="utf-8"?>
<styleSheet xmlns="http://schemas.openxmlformats.org/spreadsheetml/2006/main">
  <fonts count="24">
    <font>
      <sz val="10"/>
      <name val="Arial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8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8"/>
      <name val="Arial"/>
      <family val="2"/>
      <charset val="238"/>
    </font>
    <font>
      <sz val="10"/>
      <name val="Tahoma"/>
      <family val="2"/>
    </font>
    <font>
      <sz val="11"/>
      <name val="Times New Roman"/>
      <family val="1"/>
    </font>
    <font>
      <b/>
      <sz val="11"/>
      <name val="Arial"/>
      <family val="2"/>
    </font>
    <font>
      <sz val="11"/>
      <name val="Arial"/>
      <family val="2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8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9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5" fillId="0" borderId="0"/>
    <xf numFmtId="0" fontId="15" fillId="0" borderId="0"/>
  </cellStyleXfs>
  <cellXfs count="11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1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10" fillId="0" borderId="1" xfId="0" applyFont="1" applyFill="1" applyBorder="1" applyAlignment="1">
      <alignment horizontal="center" wrapText="1"/>
    </xf>
    <xf numFmtId="0" fontId="11" fillId="3" borderId="1" xfId="0" applyFont="1" applyFill="1" applyBorder="1"/>
    <xf numFmtId="0" fontId="11" fillId="4" borderId="1" xfId="0" applyFont="1" applyFill="1" applyBorder="1"/>
    <xf numFmtId="0" fontId="11" fillId="4" borderId="2" xfId="0" applyFont="1" applyFill="1" applyBorder="1"/>
    <xf numFmtId="0" fontId="11" fillId="0" borderId="1" xfId="0" applyFont="1" applyFill="1" applyBorder="1"/>
    <xf numFmtId="0" fontId="11" fillId="0" borderId="4" xfId="0" applyFont="1" applyFill="1" applyBorder="1"/>
    <xf numFmtId="0" fontId="6" fillId="0" borderId="3" xfId="0" applyFont="1" applyFill="1" applyBorder="1" applyAlignment="1">
      <alignment horizontal="center"/>
    </xf>
    <xf numFmtId="0" fontId="12" fillId="0" borderId="1" xfId="0" applyFont="1" applyFill="1" applyBorder="1"/>
    <xf numFmtId="0" fontId="9" fillId="0" borderId="3" xfId="0" applyFont="1" applyFill="1" applyBorder="1" applyAlignment="1">
      <alignment horizontal="center"/>
    </xf>
    <xf numFmtId="0" fontId="12" fillId="0" borderId="2" xfId="0" applyFont="1" applyFill="1" applyBorder="1"/>
    <xf numFmtId="0" fontId="11" fillId="4" borderId="2" xfId="0" applyFont="1" applyFill="1" applyBorder="1" applyAlignment="1">
      <alignment wrapText="1"/>
    </xf>
    <xf numFmtId="0" fontId="11" fillId="0" borderId="2" xfId="0" applyFont="1" applyFill="1" applyBorder="1"/>
    <xf numFmtId="0" fontId="11" fillId="2" borderId="2" xfId="0" applyFont="1" applyFill="1" applyBorder="1" applyAlignment="1">
      <alignment wrapText="1"/>
    </xf>
    <xf numFmtId="0" fontId="12" fillId="0" borderId="4" xfId="0" applyFont="1" applyFill="1" applyBorder="1"/>
    <xf numFmtId="0" fontId="11" fillId="2" borderId="2" xfId="0" applyFont="1" applyFill="1" applyBorder="1"/>
    <xf numFmtId="0" fontId="11" fillId="0" borderId="2" xfId="0" applyFont="1" applyFill="1" applyBorder="1" applyAlignment="1">
      <alignment wrapText="1"/>
    </xf>
    <xf numFmtId="16" fontId="11" fillId="0" borderId="1" xfId="0" applyNumberFormat="1" applyFont="1" applyFill="1" applyBorder="1"/>
    <xf numFmtId="0" fontId="11" fillId="5" borderId="1" xfId="0" applyFont="1" applyFill="1" applyBorder="1"/>
    <xf numFmtId="0" fontId="13" fillId="4" borderId="1" xfId="0" applyFont="1" applyFill="1" applyBorder="1"/>
    <xf numFmtId="0" fontId="14" fillId="0" borderId="0" xfId="0" applyFont="1" applyFill="1"/>
    <xf numFmtId="0" fontId="11" fillId="2" borderId="1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2" fillId="0" borderId="1" xfId="0" applyFont="1" applyFill="1" applyBorder="1" applyAlignment="1"/>
    <xf numFmtId="14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/>
    </xf>
    <xf numFmtId="4" fontId="11" fillId="3" borderId="1" xfId="0" applyNumberFormat="1" applyFont="1" applyFill="1" applyBorder="1" applyAlignment="1">
      <alignment horizontal="right"/>
    </xf>
    <xf numFmtId="4" fontId="12" fillId="0" borderId="1" xfId="0" applyNumberFormat="1" applyFont="1" applyFill="1" applyBorder="1" applyAlignment="1">
      <alignment horizontal="right"/>
    </xf>
    <xf numFmtId="0" fontId="12" fillId="4" borderId="1" xfId="0" applyFont="1" applyFill="1" applyBorder="1" applyAlignment="1">
      <alignment wrapText="1"/>
    </xf>
    <xf numFmtId="0" fontId="1" fillId="0" borderId="0" xfId="0" applyFont="1" applyFill="1" applyAlignment="1">
      <alignment horizontal="right"/>
    </xf>
    <xf numFmtId="0" fontId="12" fillId="2" borderId="1" xfId="0" applyFont="1" applyFill="1" applyBorder="1" applyAlignment="1">
      <alignment wrapText="1"/>
    </xf>
    <xf numFmtId="4" fontId="12" fillId="2" borderId="1" xfId="0" applyNumberFormat="1" applyFont="1" applyFill="1" applyBorder="1" applyAlignment="1">
      <alignment horizontal="right"/>
    </xf>
    <xf numFmtId="0" fontId="16" fillId="0" borderId="1" xfId="0" applyFont="1" applyFill="1" applyBorder="1" applyAlignment="1">
      <alignment horizontal="center"/>
    </xf>
    <xf numFmtId="2" fontId="16" fillId="0" borderId="1" xfId="0" applyNumberFormat="1" applyFont="1" applyFill="1" applyBorder="1" applyAlignment="1">
      <alignment horizontal="right"/>
    </xf>
    <xf numFmtId="2" fontId="16" fillId="0" borderId="1" xfId="0" applyNumberFormat="1" applyFont="1" applyFill="1" applyBorder="1"/>
    <xf numFmtId="0" fontId="11" fillId="3" borderId="1" xfId="0" applyFont="1" applyFill="1" applyBorder="1" applyAlignment="1">
      <alignment wrapText="1"/>
    </xf>
    <xf numFmtId="0" fontId="11" fillId="4" borderId="1" xfId="0" applyFont="1" applyFill="1" applyBorder="1" applyAlignment="1">
      <alignment horizontal="left" wrapText="1"/>
    </xf>
    <xf numFmtId="4" fontId="17" fillId="4" borderId="1" xfId="0" applyNumberFormat="1" applyFont="1" applyFill="1" applyBorder="1" applyAlignment="1">
      <alignment horizontal="right" wrapText="1"/>
    </xf>
    <xf numFmtId="0" fontId="12" fillId="4" borderId="3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left"/>
    </xf>
    <xf numFmtId="0" fontId="12" fillId="6" borderId="1" xfId="2" applyFont="1" applyFill="1" applyBorder="1" applyAlignment="1">
      <alignment horizontal="left"/>
    </xf>
    <xf numFmtId="0" fontId="11" fillId="3" borderId="3" xfId="0" applyFont="1" applyFill="1" applyBorder="1" applyAlignment="1">
      <alignment horizontal="center"/>
    </xf>
    <xf numFmtId="4" fontId="11" fillId="3" borderId="1" xfId="0" applyNumberFormat="1" applyFont="1" applyFill="1" applyBorder="1"/>
    <xf numFmtId="0" fontId="11" fillId="4" borderId="3" xfId="0" applyFont="1" applyFill="1" applyBorder="1" applyAlignment="1">
      <alignment horizontal="center"/>
    </xf>
    <xf numFmtId="4" fontId="11" fillId="4" borderId="1" xfId="0" applyNumberFormat="1" applyFont="1" applyFill="1" applyBorder="1"/>
    <xf numFmtId="0" fontId="11" fillId="0" borderId="3" xfId="0" applyFont="1" applyFill="1" applyBorder="1" applyAlignment="1">
      <alignment horizontal="center"/>
    </xf>
    <xf numFmtId="4" fontId="11" fillId="2" borderId="1" xfId="0" applyNumberFormat="1" applyFont="1" applyFill="1" applyBorder="1"/>
    <xf numFmtId="0" fontId="18" fillId="0" borderId="0" xfId="0" applyFont="1" applyFill="1"/>
    <xf numFmtId="4" fontId="12" fillId="2" borderId="1" xfId="0" applyNumberFormat="1" applyFont="1" applyFill="1" applyBorder="1"/>
    <xf numFmtId="4" fontId="19" fillId="2" borderId="1" xfId="0" applyNumberFormat="1" applyFont="1" applyFill="1" applyBorder="1"/>
    <xf numFmtId="14" fontId="11" fillId="0" borderId="1" xfId="0" applyNumberFormat="1" applyFont="1" applyFill="1" applyBorder="1"/>
    <xf numFmtId="0" fontId="13" fillId="4" borderId="3" xfId="0" applyFont="1" applyFill="1" applyBorder="1" applyAlignment="1">
      <alignment horizontal="center"/>
    </xf>
    <xf numFmtId="4" fontId="13" fillId="4" borderId="1" xfId="0" applyNumberFormat="1" applyFont="1" applyFill="1" applyBorder="1"/>
    <xf numFmtId="0" fontId="20" fillId="6" borderId="1" xfId="0" applyFont="1" applyFill="1" applyBorder="1" applyAlignment="1">
      <alignment wrapText="1"/>
    </xf>
    <xf numFmtId="2" fontId="2" fillId="4" borderId="1" xfId="0" applyNumberFormat="1" applyFont="1" applyFill="1" applyBorder="1"/>
    <xf numFmtId="0" fontId="2" fillId="4" borderId="2" xfId="0" applyFont="1" applyFill="1" applyBorder="1"/>
    <xf numFmtId="0" fontId="2" fillId="4" borderId="3" xfId="0" applyFont="1" applyFill="1" applyBorder="1" applyAlignment="1">
      <alignment horizontal="center"/>
    </xf>
    <xf numFmtId="2" fontId="11" fillId="2" borderId="1" xfId="0" applyNumberFormat="1" applyFont="1" applyFill="1" applyBorder="1"/>
    <xf numFmtId="2" fontId="1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/>
    <xf numFmtId="0" fontId="12" fillId="2" borderId="1" xfId="0" applyFont="1" applyFill="1" applyBorder="1"/>
    <xf numFmtId="1" fontId="11" fillId="2" borderId="1" xfId="0" applyNumberFormat="1" applyFont="1" applyFill="1" applyBorder="1" applyAlignment="1">
      <alignment horizontal="center"/>
    </xf>
    <xf numFmtId="2" fontId="12" fillId="2" borderId="1" xfId="0" applyNumberFormat="1" applyFont="1" applyFill="1" applyBorder="1" applyAlignment="1">
      <alignment horizontal="left"/>
    </xf>
    <xf numFmtId="1" fontId="12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/>
    <xf numFmtId="49" fontId="19" fillId="0" borderId="5" xfId="1" applyNumberFormat="1" applyFont="1" applyFill="1" applyBorder="1" applyAlignment="1">
      <alignment horizontal="left" vertical="top"/>
    </xf>
    <xf numFmtId="0" fontId="12" fillId="0" borderId="4" xfId="0" applyFont="1" applyFill="1" applyBorder="1" applyAlignment="1">
      <alignment wrapText="1"/>
    </xf>
    <xf numFmtId="0" fontId="8" fillId="2" borderId="2" xfId="0" applyFont="1" applyFill="1" applyBorder="1" applyAlignment="1">
      <alignment wrapText="1"/>
    </xf>
    <xf numFmtId="0" fontId="20" fillId="0" borderId="3" xfId="0" applyFont="1" applyFill="1" applyBorder="1" applyAlignment="1">
      <alignment horizontal="center"/>
    </xf>
    <xf numFmtId="4" fontId="20" fillId="2" borderId="1" xfId="0" applyNumberFormat="1" applyFont="1" applyFill="1" applyBorder="1"/>
    <xf numFmtId="0" fontId="20" fillId="6" borderId="6" xfId="1" applyFont="1" applyFill="1" applyBorder="1" applyAlignment="1">
      <alignment wrapText="1"/>
    </xf>
    <xf numFmtId="4" fontId="12" fillId="4" borderId="1" xfId="0" applyNumberFormat="1" applyFont="1" applyFill="1" applyBorder="1"/>
    <xf numFmtId="0" fontId="11" fillId="7" borderId="1" xfId="0" applyFont="1" applyFill="1" applyBorder="1" applyAlignment="1">
      <alignment horizontal="center"/>
    </xf>
    <xf numFmtId="0" fontId="11" fillId="7" borderId="1" xfId="0" applyFont="1" applyFill="1" applyBorder="1" applyAlignment="1">
      <alignment wrapText="1"/>
    </xf>
    <xf numFmtId="0" fontId="11" fillId="7" borderId="1" xfId="0" applyFont="1" applyFill="1" applyBorder="1"/>
    <xf numFmtId="4" fontId="11" fillId="7" borderId="1" xfId="0" applyNumberFormat="1" applyFont="1" applyFill="1" applyBorder="1" applyAlignment="1">
      <alignment horizontal="right"/>
    </xf>
    <xf numFmtId="0" fontId="20" fillId="0" borderId="1" xfId="2" applyFont="1" applyFill="1" applyBorder="1" applyAlignment="1">
      <alignment wrapText="1"/>
    </xf>
    <xf numFmtId="0" fontId="20" fillId="0" borderId="1" xfId="0" applyFont="1" applyFill="1" applyBorder="1" applyAlignment="1">
      <alignment wrapText="1"/>
    </xf>
    <xf numFmtId="0" fontId="21" fillId="7" borderId="1" xfId="0" applyFont="1" applyFill="1" applyBorder="1"/>
    <xf numFmtId="3" fontId="20" fillId="2" borderId="1" xfId="0" applyNumberFormat="1" applyFont="1" applyFill="1" applyBorder="1"/>
    <xf numFmtId="0" fontId="11" fillId="4" borderId="1" xfId="2" applyFont="1" applyFill="1" applyBorder="1"/>
    <xf numFmtId="0" fontId="11" fillId="4" borderId="1" xfId="0" applyFont="1" applyFill="1" applyBorder="1" applyAlignment="1">
      <alignment horizontal="center"/>
    </xf>
    <xf numFmtId="4" fontId="11" fillId="4" borderId="1" xfId="0" applyNumberFormat="1" applyFont="1" applyFill="1" applyBorder="1" applyAlignment="1">
      <alignment horizontal="right"/>
    </xf>
    <xf numFmtId="3" fontId="20" fillId="2" borderId="1" xfId="0" applyNumberFormat="1" applyFont="1" applyFill="1" applyBorder="1" applyAlignment="1">
      <alignment wrapText="1"/>
    </xf>
    <xf numFmtId="16" fontId="17" fillId="4" borderId="1" xfId="0" applyNumberFormat="1" applyFont="1" applyFill="1" applyBorder="1" applyAlignment="1">
      <alignment horizontal="center" wrapText="1"/>
    </xf>
    <xf numFmtId="4" fontId="22" fillId="2" borderId="1" xfId="0" applyNumberFormat="1" applyFont="1" applyFill="1" applyBorder="1"/>
    <xf numFmtId="0" fontId="20" fillId="2" borderId="2" xfId="0" applyFont="1" applyFill="1" applyBorder="1" applyAlignment="1">
      <alignment horizontal="left" wrapText="1"/>
    </xf>
    <xf numFmtId="2" fontId="23" fillId="2" borderId="3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4" fillId="0" borderId="0" xfId="0" applyFont="1" applyAlignment="1"/>
    <xf numFmtId="0" fontId="8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</cellXfs>
  <cellStyles count="3">
    <cellStyle name="Normal" xfId="0" builtinId="0"/>
    <cellStyle name="Normal_Anexa F 140 146 10.07" xfId="1"/>
    <cellStyle name="Normal_Machete buget 9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2"/>
  <sheetViews>
    <sheetView tabSelected="1" workbookViewId="0">
      <pane xSplit="3" ySplit="9" topLeftCell="D10" activePane="bottomRight" state="frozen"/>
      <selection pane="topRight" activeCell="D1" sqref="D1"/>
      <selection pane="bottomLeft" activeCell="A12" sqref="A12"/>
      <selection pane="bottomRight" activeCell="E21" sqref="E21"/>
    </sheetView>
  </sheetViews>
  <sheetFormatPr defaultRowHeight="12.75"/>
  <cols>
    <col min="1" max="1" width="6.140625" style="5" customWidth="1"/>
    <col min="2" max="2" width="55.28515625" style="5" customWidth="1"/>
    <col min="3" max="3" width="11" style="30" customWidth="1"/>
    <col min="4" max="4" width="11.85546875" style="5" customWidth="1"/>
    <col min="5" max="5" width="10" style="5" customWidth="1"/>
    <col min="6" max="16384" width="9.140625" style="5"/>
  </cols>
  <sheetData>
    <row r="1" spans="1:5" s="2" customFormat="1">
      <c r="A1" s="1"/>
      <c r="B1" s="1" t="s">
        <v>0</v>
      </c>
      <c r="C1" s="1" t="s">
        <v>65</v>
      </c>
      <c r="D1" s="1"/>
      <c r="E1" s="1"/>
    </row>
    <row r="2" spans="1:5" ht="18.75">
      <c r="A2" s="3"/>
      <c r="B2" s="104"/>
      <c r="C2" s="104"/>
      <c r="D2" s="4" t="s">
        <v>64</v>
      </c>
      <c r="E2" s="4"/>
    </row>
    <row r="3" spans="1:5" ht="18.75">
      <c r="A3" s="3"/>
      <c r="B3" s="44"/>
      <c r="C3" s="6"/>
      <c r="D3" s="4"/>
      <c r="E3" s="4"/>
    </row>
    <row r="4" spans="1:5" ht="18.75">
      <c r="A4" s="3"/>
      <c r="B4" s="44"/>
      <c r="C4" s="6"/>
      <c r="D4" s="4"/>
      <c r="E4" s="4"/>
    </row>
    <row r="5" spans="1:5" ht="18.75">
      <c r="A5" s="105" t="s">
        <v>1</v>
      </c>
      <c r="B5" s="106"/>
      <c r="C5" s="106"/>
      <c r="D5" s="106"/>
      <c r="E5" s="106"/>
    </row>
    <row r="6" spans="1:5" ht="15.75">
      <c r="A6" s="107" t="s">
        <v>2</v>
      </c>
      <c r="B6" s="108"/>
      <c r="C6" s="108"/>
      <c r="D6" s="108"/>
      <c r="E6" s="108"/>
    </row>
    <row r="7" spans="1:5" ht="15.75">
      <c r="A7" s="7"/>
      <c r="B7" s="109"/>
      <c r="C7" s="106"/>
      <c r="D7" s="106"/>
      <c r="E7" s="106"/>
    </row>
    <row r="8" spans="1:5">
      <c r="A8" s="7"/>
      <c r="B8" s="8"/>
      <c r="C8" s="9"/>
      <c r="E8" s="10" t="s">
        <v>3</v>
      </c>
    </row>
    <row r="9" spans="1:5" ht="49.5" customHeight="1">
      <c r="A9" s="39" t="s">
        <v>4</v>
      </c>
      <c r="B9" s="33" t="s">
        <v>5</v>
      </c>
      <c r="C9" s="34" t="s">
        <v>6</v>
      </c>
      <c r="D9" s="11" t="s">
        <v>57</v>
      </c>
      <c r="E9" s="35" t="s">
        <v>66</v>
      </c>
    </row>
    <row r="10" spans="1:5" ht="24.75" customHeight="1">
      <c r="A10" s="50"/>
      <c r="B10" s="40" t="s">
        <v>54</v>
      </c>
      <c r="C10" s="40"/>
      <c r="D10" s="41">
        <f t="shared" ref="D10:D16" si="0">E10</f>
        <v>4124.2199999999993</v>
      </c>
      <c r="E10" s="41">
        <f>E11+E25</f>
        <v>4124.2199999999993</v>
      </c>
    </row>
    <row r="11" spans="1:5" ht="24.75" customHeight="1">
      <c r="A11" s="89" t="s">
        <v>158</v>
      </c>
      <c r="B11" s="90" t="s">
        <v>10</v>
      </c>
      <c r="C11" s="88"/>
      <c r="D11" s="91">
        <f t="shared" si="0"/>
        <v>2715.2199999999993</v>
      </c>
      <c r="E11" s="91">
        <f>E12+E14+E19+E22</f>
        <v>2715.2199999999993</v>
      </c>
    </row>
    <row r="12" spans="1:5" ht="29.25" customHeight="1">
      <c r="A12" s="43"/>
      <c r="B12" s="51" t="s">
        <v>67</v>
      </c>
      <c r="C12" s="100" t="s">
        <v>125</v>
      </c>
      <c r="D12" s="52">
        <f t="shared" si="0"/>
        <v>5792</v>
      </c>
      <c r="E12" s="98">
        <f>E13</f>
        <v>5792</v>
      </c>
    </row>
    <row r="13" spans="1:5" ht="20.25" customHeight="1">
      <c r="A13" s="32"/>
      <c r="B13" s="36" t="s">
        <v>68</v>
      </c>
      <c r="C13" s="37" t="s">
        <v>124</v>
      </c>
      <c r="D13" s="42">
        <f t="shared" si="0"/>
        <v>5792</v>
      </c>
      <c r="E13" s="42">
        <v>5792</v>
      </c>
    </row>
    <row r="14" spans="1:5" ht="16.5" customHeight="1">
      <c r="A14" s="43"/>
      <c r="B14" s="96" t="s">
        <v>69</v>
      </c>
      <c r="C14" s="97" t="s">
        <v>126</v>
      </c>
      <c r="D14" s="98">
        <f t="shared" si="0"/>
        <v>4452</v>
      </c>
      <c r="E14" s="98">
        <f>E16+E15</f>
        <v>4452</v>
      </c>
    </row>
    <row r="15" spans="1:5" ht="16.5" customHeight="1">
      <c r="A15" s="45"/>
      <c r="B15" s="102" t="s">
        <v>160</v>
      </c>
      <c r="C15" s="103" t="s">
        <v>161</v>
      </c>
      <c r="D15" s="42">
        <f t="shared" si="0"/>
        <v>-400</v>
      </c>
      <c r="E15" s="46">
        <v>-400</v>
      </c>
    </row>
    <row r="16" spans="1:5" ht="31.5" customHeight="1">
      <c r="A16" s="32"/>
      <c r="B16" s="92" t="s">
        <v>122</v>
      </c>
      <c r="C16" s="38" t="s">
        <v>127</v>
      </c>
      <c r="D16" s="42">
        <f t="shared" si="0"/>
        <v>4852</v>
      </c>
      <c r="E16" s="42">
        <f>E17+E18</f>
        <v>4852</v>
      </c>
    </row>
    <row r="17" spans="1:7" ht="31.5" customHeight="1">
      <c r="A17" s="32"/>
      <c r="B17" s="92" t="s">
        <v>123</v>
      </c>
      <c r="C17" s="38" t="s">
        <v>127</v>
      </c>
      <c r="D17" s="42">
        <f t="shared" ref="D17:D18" si="1">E17</f>
        <v>1571</v>
      </c>
      <c r="E17" s="42">
        <v>1571</v>
      </c>
    </row>
    <row r="18" spans="1:7" ht="23.25" customHeight="1">
      <c r="A18" s="32"/>
      <c r="B18" s="92" t="s">
        <v>129</v>
      </c>
      <c r="C18" s="38" t="s">
        <v>127</v>
      </c>
      <c r="D18" s="42">
        <f t="shared" si="1"/>
        <v>3281</v>
      </c>
      <c r="E18" s="42">
        <v>3281</v>
      </c>
    </row>
    <row r="19" spans="1:7" ht="18.75" customHeight="1">
      <c r="A19" s="43"/>
      <c r="B19" s="13" t="s">
        <v>58</v>
      </c>
      <c r="C19" s="97">
        <v>37.020000000000003</v>
      </c>
      <c r="D19" s="98">
        <f t="shared" ref="D19:D27" si="2">E19</f>
        <v>-1404.78</v>
      </c>
      <c r="E19" s="98">
        <f>E20+E21</f>
        <v>-1404.78</v>
      </c>
    </row>
    <row r="20" spans="1:7" ht="17.25" customHeight="1">
      <c r="A20" s="32"/>
      <c r="B20" s="18" t="s">
        <v>55</v>
      </c>
      <c r="C20" s="38" t="s">
        <v>59</v>
      </c>
      <c r="D20" s="42">
        <f t="shared" si="2"/>
        <v>4.22</v>
      </c>
      <c r="E20" s="42">
        <v>4.22</v>
      </c>
    </row>
    <row r="21" spans="1:7" ht="30.75" customHeight="1">
      <c r="A21" s="32"/>
      <c r="B21" s="99" t="s">
        <v>74</v>
      </c>
      <c r="C21" s="56" t="s">
        <v>77</v>
      </c>
      <c r="D21" s="42">
        <f t="shared" si="2"/>
        <v>-1409</v>
      </c>
      <c r="E21" s="42">
        <f>-900-251-258</f>
        <v>-1409</v>
      </c>
    </row>
    <row r="22" spans="1:7" ht="20.25" customHeight="1">
      <c r="A22" s="43"/>
      <c r="B22" s="55" t="s">
        <v>60</v>
      </c>
      <c r="C22" s="97" t="s">
        <v>61</v>
      </c>
      <c r="D22" s="98">
        <f t="shared" si="2"/>
        <v>-6124</v>
      </c>
      <c r="E22" s="98">
        <f>E23+E24</f>
        <v>-6124</v>
      </c>
    </row>
    <row r="23" spans="1:7" ht="34.5" customHeight="1">
      <c r="A23" s="45"/>
      <c r="B23" s="93" t="s">
        <v>71</v>
      </c>
      <c r="C23" s="47" t="s">
        <v>70</v>
      </c>
      <c r="D23" s="42">
        <f t="shared" si="2"/>
        <v>-6133</v>
      </c>
      <c r="E23" s="48">
        <f>9-6142</f>
        <v>-6133</v>
      </c>
    </row>
    <row r="24" spans="1:7" ht="33" customHeight="1">
      <c r="A24" s="32"/>
      <c r="B24" s="69" t="s">
        <v>72</v>
      </c>
      <c r="C24" s="56" t="s">
        <v>73</v>
      </c>
      <c r="D24" s="42">
        <f t="shared" si="2"/>
        <v>9</v>
      </c>
      <c r="E24" s="42">
        <f>9</f>
        <v>9</v>
      </c>
    </row>
    <row r="25" spans="1:7" ht="22.5" customHeight="1">
      <c r="A25" s="89" t="s">
        <v>159</v>
      </c>
      <c r="B25" s="90" t="s">
        <v>12</v>
      </c>
      <c r="C25" s="94"/>
      <c r="D25" s="91">
        <f t="shared" si="2"/>
        <v>1409</v>
      </c>
      <c r="E25" s="91">
        <f>E26</f>
        <v>1409</v>
      </c>
    </row>
    <row r="26" spans="1:7" ht="23.25" customHeight="1">
      <c r="A26" s="32"/>
      <c r="B26" s="95" t="s">
        <v>75</v>
      </c>
      <c r="C26" s="56" t="s">
        <v>76</v>
      </c>
      <c r="D26" s="46">
        <f t="shared" si="2"/>
        <v>1409</v>
      </c>
      <c r="E26" s="49">
        <f>-E21</f>
        <v>1409</v>
      </c>
    </row>
    <row r="27" spans="1:7" ht="18" customHeight="1">
      <c r="A27" s="12"/>
      <c r="B27" s="12" t="s">
        <v>7</v>
      </c>
      <c r="C27" s="57"/>
      <c r="D27" s="58">
        <f t="shared" si="2"/>
        <v>4124.22</v>
      </c>
      <c r="E27" s="58">
        <f>E28+E33+E58+E93+E110+E128+E133+E137</f>
        <v>4124.22</v>
      </c>
    </row>
    <row r="28" spans="1:7" ht="13.5" customHeight="1">
      <c r="A28" s="13" t="s">
        <v>130</v>
      </c>
      <c r="B28" s="14" t="s">
        <v>8</v>
      </c>
      <c r="C28" s="59" t="s">
        <v>9</v>
      </c>
      <c r="D28" s="60">
        <f t="shared" ref="D28:D91" si="3">E28</f>
        <v>3431</v>
      </c>
      <c r="E28" s="60">
        <f>E29</f>
        <v>3431</v>
      </c>
    </row>
    <row r="29" spans="1:7" ht="16.5" customHeight="1">
      <c r="A29" s="15"/>
      <c r="B29" s="16" t="s">
        <v>10</v>
      </c>
      <c r="C29" s="61"/>
      <c r="D29" s="64">
        <f t="shared" si="3"/>
        <v>3431</v>
      </c>
      <c r="E29" s="64">
        <f>E30</f>
        <v>3431</v>
      </c>
    </row>
    <row r="30" spans="1:7" ht="18" customHeight="1">
      <c r="A30" s="63"/>
      <c r="B30" s="18" t="s">
        <v>11</v>
      </c>
      <c r="C30" s="54">
        <v>20</v>
      </c>
      <c r="D30" s="64">
        <f t="shared" si="3"/>
        <v>3431</v>
      </c>
      <c r="E30" s="64">
        <f>3338-2.22-146.78-158+400</f>
        <v>3431</v>
      </c>
    </row>
    <row r="31" spans="1:7" ht="17.25" hidden="1" customHeight="1">
      <c r="A31" s="15"/>
      <c r="B31" s="20" t="s">
        <v>12</v>
      </c>
      <c r="C31" s="54"/>
      <c r="D31" s="58">
        <f t="shared" si="3"/>
        <v>0</v>
      </c>
      <c r="E31" s="64"/>
    </row>
    <row r="32" spans="1:7" ht="14.25" hidden="1" customHeight="1">
      <c r="A32" s="15"/>
      <c r="B32" s="18" t="s">
        <v>13</v>
      </c>
      <c r="C32" s="54">
        <v>70</v>
      </c>
      <c r="D32" s="58">
        <f t="shared" si="3"/>
        <v>0</v>
      </c>
      <c r="E32" s="64"/>
      <c r="F32" s="5">
        <v>305</v>
      </c>
      <c r="G32" s="5" t="s">
        <v>14</v>
      </c>
    </row>
    <row r="33" spans="1:5" ht="14.25" customHeight="1">
      <c r="A33" s="70" t="s">
        <v>92</v>
      </c>
      <c r="B33" s="71" t="s">
        <v>79</v>
      </c>
      <c r="C33" s="72" t="s">
        <v>80</v>
      </c>
      <c r="D33" s="60">
        <f t="shared" si="3"/>
        <v>176</v>
      </c>
      <c r="E33" s="70">
        <f>E34+E38+E42+E46+E50+E54</f>
        <v>176</v>
      </c>
    </row>
    <row r="34" spans="1:5" ht="36" customHeight="1">
      <c r="A34" s="73" t="s">
        <v>93</v>
      </c>
      <c r="B34" s="31" t="s">
        <v>81</v>
      </c>
      <c r="C34" s="74" t="s">
        <v>82</v>
      </c>
      <c r="D34" s="62">
        <f t="shared" si="3"/>
        <v>55</v>
      </c>
      <c r="E34" s="75">
        <f t="shared" ref="E34:E36" si="4">E35</f>
        <v>55</v>
      </c>
    </row>
    <row r="35" spans="1:5" ht="14.25" customHeight="1">
      <c r="A35" s="73"/>
      <c r="B35" s="76" t="s">
        <v>10</v>
      </c>
      <c r="C35" s="77"/>
      <c r="D35" s="62">
        <f t="shared" si="3"/>
        <v>55</v>
      </c>
      <c r="E35" s="75">
        <f t="shared" si="4"/>
        <v>55</v>
      </c>
    </row>
    <row r="36" spans="1:5" ht="14.25" customHeight="1">
      <c r="A36" s="73"/>
      <c r="B36" s="78" t="s">
        <v>83</v>
      </c>
      <c r="C36" s="79">
        <v>10</v>
      </c>
      <c r="D36" s="62">
        <f t="shared" si="3"/>
        <v>55</v>
      </c>
      <c r="E36" s="80">
        <f t="shared" si="4"/>
        <v>55</v>
      </c>
    </row>
    <row r="37" spans="1:5" ht="14.25" customHeight="1">
      <c r="A37" s="73"/>
      <c r="B37" s="81" t="s">
        <v>84</v>
      </c>
      <c r="C37" s="79" t="s">
        <v>85</v>
      </c>
      <c r="D37" s="62">
        <f t="shared" si="3"/>
        <v>55</v>
      </c>
      <c r="E37" s="80">
        <v>55</v>
      </c>
    </row>
    <row r="38" spans="1:5" ht="34.5" customHeight="1">
      <c r="A38" s="73" t="s">
        <v>94</v>
      </c>
      <c r="B38" s="31" t="s">
        <v>87</v>
      </c>
      <c r="C38" s="74" t="s">
        <v>82</v>
      </c>
      <c r="D38" s="62">
        <f t="shared" si="3"/>
        <v>29</v>
      </c>
      <c r="E38" s="75">
        <f t="shared" ref="E38:E40" si="5">E39</f>
        <v>29</v>
      </c>
    </row>
    <row r="39" spans="1:5" ht="14.25" customHeight="1">
      <c r="A39" s="73"/>
      <c r="B39" s="76" t="s">
        <v>10</v>
      </c>
      <c r="C39" s="74"/>
      <c r="D39" s="62">
        <f t="shared" si="3"/>
        <v>29</v>
      </c>
      <c r="E39" s="75">
        <f t="shared" si="5"/>
        <v>29</v>
      </c>
    </row>
    <row r="40" spans="1:5" ht="14.25" customHeight="1">
      <c r="A40" s="73"/>
      <c r="B40" s="78" t="s">
        <v>83</v>
      </c>
      <c r="C40" s="79">
        <v>10</v>
      </c>
      <c r="D40" s="62">
        <f t="shared" si="3"/>
        <v>29</v>
      </c>
      <c r="E40" s="80">
        <f t="shared" si="5"/>
        <v>29</v>
      </c>
    </row>
    <row r="41" spans="1:5" ht="14.25" customHeight="1">
      <c r="A41" s="73"/>
      <c r="B41" s="81" t="s">
        <v>84</v>
      </c>
      <c r="C41" s="79" t="s">
        <v>85</v>
      </c>
      <c r="D41" s="62">
        <f t="shared" si="3"/>
        <v>29</v>
      </c>
      <c r="E41" s="80">
        <v>29</v>
      </c>
    </row>
    <row r="42" spans="1:5" ht="26.25" customHeight="1">
      <c r="A42" s="73" t="s">
        <v>95</v>
      </c>
      <c r="B42" s="31" t="s">
        <v>88</v>
      </c>
      <c r="C42" s="74" t="s">
        <v>82</v>
      </c>
      <c r="D42" s="62">
        <f t="shared" si="3"/>
        <v>19</v>
      </c>
      <c r="E42" s="75">
        <f t="shared" ref="E42:E44" si="6">E43</f>
        <v>19</v>
      </c>
    </row>
    <row r="43" spans="1:5" ht="14.25" customHeight="1">
      <c r="A43" s="73"/>
      <c r="B43" s="76" t="s">
        <v>10</v>
      </c>
      <c r="C43" s="74"/>
      <c r="D43" s="62">
        <f t="shared" si="3"/>
        <v>19</v>
      </c>
      <c r="E43" s="75">
        <f t="shared" si="6"/>
        <v>19</v>
      </c>
    </row>
    <row r="44" spans="1:5" ht="14.25" customHeight="1">
      <c r="A44" s="73"/>
      <c r="B44" s="78" t="s">
        <v>83</v>
      </c>
      <c r="C44" s="79">
        <v>10</v>
      </c>
      <c r="D44" s="62">
        <f t="shared" si="3"/>
        <v>19</v>
      </c>
      <c r="E44" s="80">
        <f t="shared" si="6"/>
        <v>19</v>
      </c>
    </row>
    <row r="45" spans="1:5" ht="14.25" customHeight="1">
      <c r="A45" s="73"/>
      <c r="B45" s="81" t="s">
        <v>84</v>
      </c>
      <c r="C45" s="79" t="s">
        <v>85</v>
      </c>
      <c r="D45" s="62">
        <f t="shared" si="3"/>
        <v>19</v>
      </c>
      <c r="E45" s="75">
        <v>19</v>
      </c>
    </row>
    <row r="46" spans="1:5" ht="14.25" customHeight="1">
      <c r="A46" s="73" t="s">
        <v>96</v>
      </c>
      <c r="B46" s="31" t="s">
        <v>89</v>
      </c>
      <c r="C46" s="74" t="s">
        <v>82</v>
      </c>
      <c r="D46" s="62">
        <f t="shared" si="3"/>
        <v>9</v>
      </c>
      <c r="E46" s="75">
        <f t="shared" ref="E46:E48" si="7">E47</f>
        <v>9</v>
      </c>
    </row>
    <row r="47" spans="1:5" ht="14.25" customHeight="1">
      <c r="A47" s="73"/>
      <c r="B47" s="76" t="s">
        <v>10</v>
      </c>
      <c r="C47" s="74"/>
      <c r="D47" s="62">
        <f t="shared" si="3"/>
        <v>9</v>
      </c>
      <c r="E47" s="75">
        <f t="shared" si="7"/>
        <v>9</v>
      </c>
    </row>
    <row r="48" spans="1:5" ht="14.25" customHeight="1">
      <c r="A48" s="73"/>
      <c r="B48" s="78" t="s">
        <v>83</v>
      </c>
      <c r="C48" s="79">
        <v>10</v>
      </c>
      <c r="D48" s="62">
        <f t="shared" si="3"/>
        <v>9</v>
      </c>
      <c r="E48" s="80">
        <f t="shared" si="7"/>
        <v>9</v>
      </c>
    </row>
    <row r="49" spans="1:5" ht="14.25" customHeight="1">
      <c r="A49" s="73"/>
      <c r="B49" s="81" t="s">
        <v>84</v>
      </c>
      <c r="C49" s="79" t="s">
        <v>85</v>
      </c>
      <c r="D49" s="62">
        <f t="shared" si="3"/>
        <v>9</v>
      </c>
      <c r="E49" s="80">
        <v>9</v>
      </c>
    </row>
    <row r="50" spans="1:5" ht="26.25" customHeight="1">
      <c r="A50" s="73" t="s">
        <v>97</v>
      </c>
      <c r="B50" s="31" t="s">
        <v>90</v>
      </c>
      <c r="C50" s="77" t="s">
        <v>91</v>
      </c>
      <c r="D50" s="62">
        <f t="shared" si="3"/>
        <v>27</v>
      </c>
      <c r="E50" s="75">
        <f t="shared" ref="E50:E56" si="8">E51</f>
        <v>27</v>
      </c>
    </row>
    <row r="51" spans="1:5" ht="14.25" customHeight="1">
      <c r="A51" s="73"/>
      <c r="B51" s="76" t="s">
        <v>10</v>
      </c>
      <c r="C51" s="77"/>
      <c r="D51" s="62">
        <f t="shared" si="3"/>
        <v>27</v>
      </c>
      <c r="E51" s="75">
        <f t="shared" si="8"/>
        <v>27</v>
      </c>
    </row>
    <row r="52" spans="1:5" ht="14.25" customHeight="1">
      <c r="A52" s="73"/>
      <c r="B52" s="78" t="s">
        <v>83</v>
      </c>
      <c r="C52" s="79">
        <v>10</v>
      </c>
      <c r="D52" s="62">
        <f t="shared" si="3"/>
        <v>27</v>
      </c>
      <c r="E52" s="80">
        <f t="shared" si="8"/>
        <v>27</v>
      </c>
    </row>
    <row r="53" spans="1:5" ht="14.25" customHeight="1">
      <c r="A53" s="73"/>
      <c r="B53" s="81" t="s">
        <v>84</v>
      </c>
      <c r="C53" s="79" t="s">
        <v>85</v>
      </c>
      <c r="D53" s="62">
        <f t="shared" si="3"/>
        <v>27</v>
      </c>
      <c r="E53" s="80">
        <v>27</v>
      </c>
    </row>
    <row r="54" spans="1:5" ht="27" customHeight="1">
      <c r="A54" s="73" t="s">
        <v>98</v>
      </c>
      <c r="B54" s="23" t="s">
        <v>99</v>
      </c>
      <c r="C54" s="74" t="s">
        <v>82</v>
      </c>
      <c r="D54" s="62">
        <f t="shared" si="3"/>
        <v>37</v>
      </c>
      <c r="E54" s="75">
        <f t="shared" si="8"/>
        <v>37</v>
      </c>
    </row>
    <row r="55" spans="1:5" ht="14.25" customHeight="1">
      <c r="A55" s="73"/>
      <c r="B55" s="76" t="s">
        <v>10</v>
      </c>
      <c r="C55" s="77"/>
      <c r="D55" s="62">
        <f t="shared" si="3"/>
        <v>37</v>
      </c>
      <c r="E55" s="75">
        <f t="shared" si="8"/>
        <v>37</v>
      </c>
    </row>
    <row r="56" spans="1:5" ht="14.25" customHeight="1">
      <c r="A56" s="73"/>
      <c r="B56" s="78" t="s">
        <v>83</v>
      </c>
      <c r="C56" s="79">
        <v>10</v>
      </c>
      <c r="D56" s="62">
        <f t="shared" si="3"/>
        <v>37</v>
      </c>
      <c r="E56" s="80">
        <f t="shared" si="8"/>
        <v>37</v>
      </c>
    </row>
    <row r="57" spans="1:5" ht="14.25" customHeight="1">
      <c r="A57" s="73"/>
      <c r="B57" s="81" t="s">
        <v>84</v>
      </c>
      <c r="C57" s="79" t="s">
        <v>85</v>
      </c>
      <c r="D57" s="62">
        <f t="shared" si="3"/>
        <v>37</v>
      </c>
      <c r="E57" s="80">
        <v>37</v>
      </c>
    </row>
    <row r="58" spans="1:5" ht="14.25">
      <c r="A58" s="13" t="s">
        <v>78</v>
      </c>
      <c r="B58" s="14" t="s">
        <v>17</v>
      </c>
      <c r="C58" s="59">
        <v>66.02</v>
      </c>
      <c r="D58" s="60">
        <f t="shared" si="3"/>
        <v>939</v>
      </c>
      <c r="E58" s="60">
        <f>E59+E65</f>
        <v>939</v>
      </c>
    </row>
    <row r="59" spans="1:5" ht="20.25" customHeight="1">
      <c r="A59" s="15" t="s">
        <v>131</v>
      </c>
      <c r="B59" s="22" t="s">
        <v>18</v>
      </c>
      <c r="C59" s="54" t="s">
        <v>19</v>
      </c>
      <c r="D59" s="62">
        <f t="shared" si="3"/>
        <v>790</v>
      </c>
      <c r="E59" s="62">
        <f>E60</f>
        <v>790</v>
      </c>
    </row>
    <row r="60" spans="1:5" ht="20.25" customHeight="1">
      <c r="A60" s="15"/>
      <c r="B60" s="16" t="s">
        <v>10</v>
      </c>
      <c r="C60" s="54"/>
      <c r="D60" s="62">
        <f t="shared" si="3"/>
        <v>790</v>
      </c>
      <c r="E60" s="62">
        <f>E61</f>
        <v>790</v>
      </c>
    </row>
    <row r="61" spans="1:5" ht="15">
      <c r="A61" s="15"/>
      <c r="B61" s="20" t="s">
        <v>62</v>
      </c>
      <c r="C61" s="61" t="s">
        <v>20</v>
      </c>
      <c r="D61" s="62">
        <f t="shared" si="3"/>
        <v>790</v>
      </c>
      <c r="E61" s="64">
        <f>E62</f>
        <v>790</v>
      </c>
    </row>
    <row r="62" spans="1:5" ht="15" customHeight="1">
      <c r="A62" s="15"/>
      <c r="B62" s="20" t="s">
        <v>21</v>
      </c>
      <c r="C62" s="61" t="s">
        <v>22</v>
      </c>
      <c r="D62" s="62">
        <f t="shared" si="3"/>
        <v>790</v>
      </c>
      <c r="E62" s="64">
        <f>500+90+100+100</f>
        <v>790</v>
      </c>
    </row>
    <row r="63" spans="1:5" ht="18.75" hidden="1" customHeight="1">
      <c r="A63" s="15"/>
      <c r="B63" s="22" t="s">
        <v>12</v>
      </c>
      <c r="C63" s="54"/>
      <c r="D63" s="62">
        <f t="shared" si="3"/>
        <v>0</v>
      </c>
      <c r="E63" s="64"/>
    </row>
    <row r="64" spans="1:5" ht="0.75" hidden="1" customHeight="1">
      <c r="A64" s="15"/>
      <c r="B64" s="20" t="s">
        <v>23</v>
      </c>
      <c r="C64" s="54" t="s">
        <v>24</v>
      </c>
      <c r="D64" s="62">
        <f t="shared" si="3"/>
        <v>0</v>
      </c>
      <c r="E64" s="64"/>
    </row>
    <row r="65" spans="1:5" ht="16.5" customHeight="1">
      <c r="A65" s="15" t="s">
        <v>86</v>
      </c>
      <c r="B65" s="26" t="s">
        <v>25</v>
      </c>
      <c r="C65" s="54" t="s">
        <v>26</v>
      </c>
      <c r="D65" s="62">
        <f t="shared" si="3"/>
        <v>149</v>
      </c>
      <c r="E65" s="62">
        <f>E68+E73+E78+E83+E88</f>
        <v>149</v>
      </c>
    </row>
    <row r="66" spans="1:5" ht="17.25" customHeight="1">
      <c r="A66" s="15"/>
      <c r="B66" s="16" t="s">
        <v>10</v>
      </c>
      <c r="C66" s="54"/>
      <c r="D66" s="62">
        <f t="shared" si="3"/>
        <v>149</v>
      </c>
      <c r="E66" s="62">
        <f>E69+E74+E79+E84+E89</f>
        <v>149</v>
      </c>
    </row>
    <row r="67" spans="1:5" ht="18" customHeight="1">
      <c r="A67" s="15"/>
      <c r="B67" s="20" t="s">
        <v>27</v>
      </c>
      <c r="C67" s="54" t="s">
        <v>28</v>
      </c>
      <c r="D67" s="62">
        <f t="shared" si="3"/>
        <v>149</v>
      </c>
      <c r="E67" s="64">
        <f>E70+E75+E80+E85+E90</f>
        <v>149</v>
      </c>
    </row>
    <row r="68" spans="1:5" ht="30" customHeight="1">
      <c r="A68" s="15" t="s">
        <v>132</v>
      </c>
      <c r="B68" s="23" t="s">
        <v>29</v>
      </c>
      <c r="C68" s="54" t="s">
        <v>26</v>
      </c>
      <c r="D68" s="62">
        <f t="shared" si="3"/>
        <v>22</v>
      </c>
      <c r="E68" s="62">
        <f>E69</f>
        <v>22</v>
      </c>
    </row>
    <row r="69" spans="1:5" ht="18" customHeight="1">
      <c r="A69" s="15"/>
      <c r="B69" s="16" t="s">
        <v>10</v>
      </c>
      <c r="C69" s="54"/>
      <c r="D69" s="62">
        <f t="shared" si="3"/>
        <v>22</v>
      </c>
      <c r="E69" s="62">
        <f>E70</f>
        <v>22</v>
      </c>
    </row>
    <row r="70" spans="1:5" ht="18" customHeight="1">
      <c r="A70" s="15"/>
      <c r="B70" s="20" t="s">
        <v>27</v>
      </c>
      <c r="C70" s="54" t="s">
        <v>28</v>
      </c>
      <c r="D70" s="62">
        <f t="shared" si="3"/>
        <v>22</v>
      </c>
      <c r="E70" s="64">
        <f>E71+E72</f>
        <v>22</v>
      </c>
    </row>
    <row r="71" spans="1:5" ht="18" customHeight="1">
      <c r="A71" s="15"/>
      <c r="B71" s="20" t="s">
        <v>30</v>
      </c>
      <c r="C71" s="54">
        <v>10</v>
      </c>
      <c r="D71" s="62">
        <f t="shared" si="3"/>
        <v>15</v>
      </c>
      <c r="E71" s="64">
        <v>15</v>
      </c>
    </row>
    <row r="72" spans="1:5" ht="15.75" customHeight="1">
      <c r="A72" s="15"/>
      <c r="B72" s="20" t="s">
        <v>31</v>
      </c>
      <c r="C72" s="54">
        <v>20</v>
      </c>
      <c r="D72" s="62">
        <f t="shared" si="3"/>
        <v>7</v>
      </c>
      <c r="E72" s="64">
        <v>7</v>
      </c>
    </row>
    <row r="73" spans="1:5" ht="28.5" customHeight="1">
      <c r="A73" s="15" t="s">
        <v>133</v>
      </c>
      <c r="B73" s="23" t="s">
        <v>32</v>
      </c>
      <c r="C73" s="54" t="s">
        <v>26</v>
      </c>
      <c r="D73" s="62">
        <f t="shared" si="3"/>
        <v>28</v>
      </c>
      <c r="E73" s="62">
        <f>E74</f>
        <v>28</v>
      </c>
    </row>
    <row r="74" spans="1:5" ht="12.75" customHeight="1">
      <c r="A74" s="15"/>
      <c r="B74" s="16" t="s">
        <v>10</v>
      </c>
      <c r="C74" s="54"/>
      <c r="D74" s="62">
        <f t="shared" si="3"/>
        <v>28</v>
      </c>
      <c r="E74" s="64">
        <f>E75</f>
        <v>28</v>
      </c>
    </row>
    <row r="75" spans="1:5" ht="17.25" customHeight="1">
      <c r="A75" s="15"/>
      <c r="B75" s="20" t="s">
        <v>27</v>
      </c>
      <c r="C75" s="54" t="s">
        <v>28</v>
      </c>
      <c r="D75" s="62">
        <f t="shared" si="3"/>
        <v>28</v>
      </c>
      <c r="E75" s="64">
        <f>E76+E77</f>
        <v>28</v>
      </c>
    </row>
    <row r="76" spans="1:5" ht="16.5" customHeight="1">
      <c r="A76" s="15"/>
      <c r="B76" s="20" t="s">
        <v>30</v>
      </c>
      <c r="C76" s="54">
        <v>10</v>
      </c>
      <c r="D76" s="62">
        <f t="shared" si="3"/>
        <v>8</v>
      </c>
      <c r="E76" s="64">
        <v>8</v>
      </c>
    </row>
    <row r="77" spans="1:5" ht="13.5" customHeight="1">
      <c r="A77" s="15"/>
      <c r="B77" s="20" t="s">
        <v>31</v>
      </c>
      <c r="C77" s="54">
        <v>20</v>
      </c>
      <c r="D77" s="62">
        <f t="shared" si="3"/>
        <v>20</v>
      </c>
      <c r="E77" s="64">
        <v>20</v>
      </c>
    </row>
    <row r="78" spans="1:5" ht="27.75" customHeight="1">
      <c r="A78" s="15" t="s">
        <v>134</v>
      </c>
      <c r="B78" s="26" t="s">
        <v>33</v>
      </c>
      <c r="C78" s="54" t="s">
        <v>26</v>
      </c>
      <c r="D78" s="62">
        <f t="shared" si="3"/>
        <v>71</v>
      </c>
      <c r="E78" s="62">
        <f>E79</f>
        <v>71</v>
      </c>
    </row>
    <row r="79" spans="1:5" ht="16.5" customHeight="1">
      <c r="A79" s="15"/>
      <c r="B79" s="16" t="s">
        <v>10</v>
      </c>
      <c r="C79" s="54"/>
      <c r="D79" s="62">
        <f t="shared" si="3"/>
        <v>71</v>
      </c>
      <c r="E79" s="62">
        <f>E80</f>
        <v>71</v>
      </c>
    </row>
    <row r="80" spans="1:5" ht="15" customHeight="1">
      <c r="A80" s="15"/>
      <c r="B80" s="20" t="s">
        <v>27</v>
      </c>
      <c r="C80" s="54" t="s">
        <v>28</v>
      </c>
      <c r="D80" s="62">
        <f t="shared" si="3"/>
        <v>71</v>
      </c>
      <c r="E80" s="64">
        <f>E81+E82</f>
        <v>71</v>
      </c>
    </row>
    <row r="81" spans="1:5" ht="15.75" customHeight="1">
      <c r="A81" s="15"/>
      <c r="B81" s="20" t="s">
        <v>30</v>
      </c>
      <c r="C81" s="54">
        <v>10</v>
      </c>
      <c r="D81" s="62">
        <f t="shared" si="3"/>
        <v>26</v>
      </c>
      <c r="E81" s="64">
        <v>26</v>
      </c>
    </row>
    <row r="82" spans="1:5" ht="18" customHeight="1">
      <c r="A82" s="15"/>
      <c r="B82" s="20" t="s">
        <v>31</v>
      </c>
      <c r="C82" s="54">
        <v>20</v>
      </c>
      <c r="D82" s="62">
        <f t="shared" si="3"/>
        <v>45</v>
      </c>
      <c r="E82" s="64">
        <v>45</v>
      </c>
    </row>
    <row r="83" spans="1:5" ht="27.75" customHeight="1">
      <c r="A83" s="15" t="s">
        <v>135</v>
      </c>
      <c r="B83" s="23" t="s">
        <v>34</v>
      </c>
      <c r="C83" s="54" t="s">
        <v>26</v>
      </c>
      <c r="D83" s="62">
        <f t="shared" si="3"/>
        <v>20</v>
      </c>
      <c r="E83" s="62">
        <f>E84</f>
        <v>20</v>
      </c>
    </row>
    <row r="84" spans="1:5" ht="17.25" customHeight="1">
      <c r="A84" s="15"/>
      <c r="B84" s="16" t="s">
        <v>10</v>
      </c>
      <c r="C84" s="54"/>
      <c r="D84" s="62">
        <f t="shared" si="3"/>
        <v>20</v>
      </c>
      <c r="E84" s="62">
        <f>E85</f>
        <v>20</v>
      </c>
    </row>
    <row r="85" spans="1:5" ht="15.75" customHeight="1">
      <c r="A85" s="15"/>
      <c r="B85" s="20" t="s">
        <v>27</v>
      </c>
      <c r="C85" s="54" t="s">
        <v>28</v>
      </c>
      <c r="D85" s="62">
        <f t="shared" si="3"/>
        <v>20</v>
      </c>
      <c r="E85" s="64">
        <f>E86+E87</f>
        <v>20</v>
      </c>
    </row>
    <row r="86" spans="1:5" ht="18" customHeight="1">
      <c r="A86" s="15"/>
      <c r="B86" s="20" t="s">
        <v>30</v>
      </c>
      <c r="C86" s="54">
        <v>10</v>
      </c>
      <c r="D86" s="62">
        <f t="shared" si="3"/>
        <v>13</v>
      </c>
      <c r="E86" s="64">
        <v>13</v>
      </c>
    </row>
    <row r="87" spans="1:5" ht="20.25" customHeight="1">
      <c r="A87" s="15"/>
      <c r="B87" s="20" t="s">
        <v>31</v>
      </c>
      <c r="C87" s="54">
        <v>20</v>
      </c>
      <c r="D87" s="62">
        <f t="shared" si="3"/>
        <v>7</v>
      </c>
      <c r="E87" s="64">
        <v>7</v>
      </c>
    </row>
    <row r="88" spans="1:5" ht="27.75" customHeight="1">
      <c r="A88" s="15" t="s">
        <v>136</v>
      </c>
      <c r="B88" s="23" t="s">
        <v>35</v>
      </c>
      <c r="C88" s="54" t="s">
        <v>26</v>
      </c>
      <c r="D88" s="62">
        <f t="shared" si="3"/>
        <v>8</v>
      </c>
      <c r="E88" s="62">
        <f>E89</f>
        <v>8</v>
      </c>
    </row>
    <row r="89" spans="1:5" ht="18" customHeight="1">
      <c r="A89" s="15"/>
      <c r="B89" s="24" t="s">
        <v>10</v>
      </c>
      <c r="C89" s="54"/>
      <c r="D89" s="62">
        <f t="shared" si="3"/>
        <v>8</v>
      </c>
      <c r="E89" s="62">
        <f>E90</f>
        <v>8</v>
      </c>
    </row>
    <row r="90" spans="1:5" ht="15.75" customHeight="1">
      <c r="A90" s="15"/>
      <c r="B90" s="20" t="s">
        <v>27</v>
      </c>
      <c r="C90" s="54" t="s">
        <v>28</v>
      </c>
      <c r="D90" s="62">
        <f t="shared" si="3"/>
        <v>8</v>
      </c>
      <c r="E90" s="64">
        <f>E91+E92</f>
        <v>8</v>
      </c>
    </row>
    <row r="91" spans="1:5" ht="16.5" hidden="1" customHeight="1">
      <c r="A91" s="15"/>
      <c r="B91" s="20" t="s">
        <v>30</v>
      </c>
      <c r="C91" s="54">
        <v>10</v>
      </c>
      <c r="D91" s="62">
        <f t="shared" si="3"/>
        <v>0</v>
      </c>
      <c r="E91" s="64"/>
    </row>
    <row r="92" spans="1:5" ht="17.25" customHeight="1">
      <c r="A92" s="15"/>
      <c r="B92" s="20" t="s">
        <v>31</v>
      </c>
      <c r="C92" s="54">
        <v>20</v>
      </c>
      <c r="D92" s="62">
        <f t="shared" ref="D92:D142" si="9">E92</f>
        <v>8</v>
      </c>
      <c r="E92" s="64">
        <v>8</v>
      </c>
    </row>
    <row r="93" spans="1:5" ht="16.5" customHeight="1">
      <c r="A93" s="13" t="s">
        <v>137</v>
      </c>
      <c r="B93" s="21" t="s">
        <v>36</v>
      </c>
      <c r="C93" s="59" t="s">
        <v>37</v>
      </c>
      <c r="D93" s="60">
        <f t="shared" si="9"/>
        <v>306</v>
      </c>
      <c r="E93" s="60">
        <f>E94+E105+E102</f>
        <v>306</v>
      </c>
    </row>
    <row r="94" spans="1:5" ht="15.75" customHeight="1">
      <c r="A94" s="15" t="s">
        <v>138</v>
      </c>
      <c r="B94" s="25" t="s">
        <v>100</v>
      </c>
      <c r="C94" s="54" t="s">
        <v>101</v>
      </c>
      <c r="D94" s="62">
        <f t="shared" si="9"/>
        <v>18</v>
      </c>
      <c r="E94" s="62">
        <f>E95</f>
        <v>18</v>
      </c>
    </row>
    <row r="95" spans="1:5" ht="15.75" customHeight="1">
      <c r="A95" s="15"/>
      <c r="B95" s="16" t="s">
        <v>10</v>
      </c>
      <c r="C95" s="54"/>
      <c r="D95" s="62">
        <f t="shared" si="9"/>
        <v>18</v>
      </c>
      <c r="E95" s="64">
        <f>E96</f>
        <v>18</v>
      </c>
    </row>
    <row r="96" spans="1:5" ht="15.75" customHeight="1">
      <c r="A96" s="15"/>
      <c r="B96" s="20" t="s">
        <v>15</v>
      </c>
      <c r="C96" s="54">
        <v>1</v>
      </c>
      <c r="D96" s="62">
        <f t="shared" si="9"/>
        <v>18</v>
      </c>
      <c r="E96" s="64">
        <f>E97</f>
        <v>18</v>
      </c>
    </row>
    <row r="97" spans="1:5" ht="15.75" customHeight="1">
      <c r="A97" s="15"/>
      <c r="B97" s="20" t="s">
        <v>38</v>
      </c>
      <c r="C97" s="54" t="s">
        <v>16</v>
      </c>
      <c r="D97" s="62">
        <f t="shared" si="9"/>
        <v>18</v>
      </c>
      <c r="E97" s="64">
        <f>E98+E101</f>
        <v>18</v>
      </c>
    </row>
    <row r="98" spans="1:5" ht="18" customHeight="1">
      <c r="A98" s="15"/>
      <c r="B98" s="20" t="s">
        <v>152</v>
      </c>
      <c r="C98" s="54">
        <v>10</v>
      </c>
      <c r="D98" s="62">
        <f t="shared" si="9"/>
        <v>17</v>
      </c>
      <c r="E98" s="65">
        <v>17</v>
      </c>
    </row>
    <row r="99" spans="1:5" ht="13.5" hidden="1" customHeight="1">
      <c r="A99" s="15"/>
      <c r="B99" s="20" t="s">
        <v>40</v>
      </c>
      <c r="C99" s="54">
        <v>59</v>
      </c>
      <c r="D99" s="62">
        <f t="shared" si="9"/>
        <v>0</v>
      </c>
      <c r="E99" s="65"/>
    </row>
    <row r="100" spans="1:5" ht="19.5" hidden="1" customHeight="1">
      <c r="A100" s="15"/>
      <c r="B100" s="20" t="s">
        <v>41</v>
      </c>
      <c r="C100" s="54">
        <v>59</v>
      </c>
      <c r="D100" s="62">
        <f t="shared" si="9"/>
        <v>0</v>
      </c>
      <c r="E100" s="65"/>
    </row>
    <row r="101" spans="1:5" ht="19.5" customHeight="1">
      <c r="A101" s="15"/>
      <c r="B101" s="20" t="s">
        <v>151</v>
      </c>
      <c r="C101" s="54">
        <v>59</v>
      </c>
      <c r="D101" s="62">
        <f t="shared" si="9"/>
        <v>1</v>
      </c>
      <c r="E101" s="65">
        <v>1</v>
      </c>
    </row>
    <row r="102" spans="1:5" ht="19.5" customHeight="1">
      <c r="A102" s="15" t="s">
        <v>139</v>
      </c>
      <c r="B102" s="23" t="s">
        <v>153</v>
      </c>
      <c r="C102" s="19" t="s">
        <v>157</v>
      </c>
      <c r="D102" s="62">
        <f t="shared" si="9"/>
        <v>258</v>
      </c>
      <c r="E102" s="101">
        <f>E103</f>
        <v>258</v>
      </c>
    </row>
    <row r="103" spans="1:5" ht="19.5" customHeight="1">
      <c r="A103" s="15"/>
      <c r="B103" s="22" t="s">
        <v>12</v>
      </c>
      <c r="C103" s="19"/>
      <c r="D103" s="62">
        <f t="shared" si="9"/>
        <v>258</v>
      </c>
      <c r="E103" s="65">
        <f>E104</f>
        <v>258</v>
      </c>
    </row>
    <row r="104" spans="1:5" ht="19.5" customHeight="1">
      <c r="A104" s="15"/>
      <c r="B104" s="20" t="s">
        <v>154</v>
      </c>
      <c r="C104" s="19" t="s">
        <v>155</v>
      </c>
      <c r="D104" s="62">
        <f t="shared" si="9"/>
        <v>258</v>
      </c>
      <c r="E104" s="65">
        <v>258</v>
      </c>
    </row>
    <row r="105" spans="1:5" ht="17.25" customHeight="1">
      <c r="A105" s="15" t="s">
        <v>156</v>
      </c>
      <c r="B105" s="26" t="s">
        <v>42</v>
      </c>
      <c r="C105" s="54" t="s">
        <v>43</v>
      </c>
      <c r="D105" s="62">
        <f t="shared" si="9"/>
        <v>30</v>
      </c>
      <c r="E105" s="62">
        <f>E106</f>
        <v>30</v>
      </c>
    </row>
    <row r="106" spans="1:5" ht="17.25" customHeight="1">
      <c r="A106" s="15"/>
      <c r="B106" s="16" t="s">
        <v>10</v>
      </c>
      <c r="C106" s="54"/>
      <c r="D106" s="62">
        <f t="shared" si="9"/>
        <v>30</v>
      </c>
      <c r="E106" s="64">
        <f>E107</f>
        <v>30</v>
      </c>
    </row>
    <row r="107" spans="1:5" ht="17.25" customHeight="1">
      <c r="A107" s="15"/>
      <c r="B107" s="20" t="s">
        <v>63</v>
      </c>
      <c r="C107" s="54" t="s">
        <v>16</v>
      </c>
      <c r="D107" s="62">
        <f t="shared" si="9"/>
        <v>30</v>
      </c>
      <c r="E107" s="64">
        <f>E109</f>
        <v>30</v>
      </c>
    </row>
    <row r="108" spans="1:5" ht="13.5" hidden="1" customHeight="1">
      <c r="A108" s="15"/>
      <c r="B108" s="20" t="s">
        <v>30</v>
      </c>
      <c r="C108" s="54">
        <v>10</v>
      </c>
      <c r="D108" s="62">
        <f t="shared" si="9"/>
        <v>0</v>
      </c>
      <c r="E108" s="65"/>
    </row>
    <row r="109" spans="1:5" ht="18" customHeight="1">
      <c r="A109" s="15"/>
      <c r="B109" s="18" t="s">
        <v>11</v>
      </c>
      <c r="C109" s="54">
        <v>20</v>
      </c>
      <c r="D109" s="62">
        <f t="shared" si="9"/>
        <v>30</v>
      </c>
      <c r="E109" s="65">
        <v>30</v>
      </c>
    </row>
    <row r="110" spans="1:5" ht="18" customHeight="1">
      <c r="A110" s="13" t="s">
        <v>140</v>
      </c>
      <c r="B110" s="14" t="s">
        <v>44</v>
      </c>
      <c r="C110" s="59">
        <v>68.02</v>
      </c>
      <c r="D110" s="60">
        <f t="shared" si="9"/>
        <v>-1236.7799999999997</v>
      </c>
      <c r="E110" s="60">
        <f>E111+E117+E122+E125</f>
        <v>-1236.7799999999997</v>
      </c>
    </row>
    <row r="111" spans="1:5" ht="30.75" customHeight="1">
      <c r="A111" s="66" t="s">
        <v>141</v>
      </c>
      <c r="B111" s="26" t="s">
        <v>45</v>
      </c>
      <c r="C111" s="61" t="s">
        <v>46</v>
      </c>
      <c r="D111" s="62">
        <f t="shared" si="9"/>
        <v>1575.22</v>
      </c>
      <c r="E111" s="62">
        <f>E112+E115</f>
        <v>1575.22</v>
      </c>
    </row>
    <row r="112" spans="1:5" ht="18" customHeight="1">
      <c r="A112" s="15"/>
      <c r="B112" s="24" t="s">
        <v>10</v>
      </c>
      <c r="C112" s="61"/>
      <c r="D112" s="62">
        <f t="shared" si="9"/>
        <v>1324.22</v>
      </c>
      <c r="E112" s="64">
        <f>E113+E114</f>
        <v>1324.22</v>
      </c>
    </row>
    <row r="113" spans="1:5" ht="19.5" customHeight="1">
      <c r="A113" s="15"/>
      <c r="B113" s="20" t="s">
        <v>47</v>
      </c>
      <c r="C113" s="54">
        <v>10</v>
      </c>
      <c r="D113" s="62">
        <f t="shared" si="9"/>
        <v>4.22</v>
      </c>
      <c r="E113" s="64">
        <v>4.22</v>
      </c>
    </row>
    <row r="114" spans="1:5" ht="17.25" customHeight="1">
      <c r="A114" s="15"/>
      <c r="B114" s="18" t="s">
        <v>11</v>
      </c>
      <c r="C114" s="54">
        <v>20</v>
      </c>
      <c r="D114" s="64">
        <f t="shared" si="9"/>
        <v>1320</v>
      </c>
      <c r="E114" s="64">
        <f>1571-251</f>
        <v>1320</v>
      </c>
    </row>
    <row r="115" spans="1:5" ht="15" customHeight="1">
      <c r="A115" s="15"/>
      <c r="B115" s="20" t="s">
        <v>12</v>
      </c>
      <c r="C115" s="61"/>
      <c r="D115" s="64">
        <f t="shared" si="9"/>
        <v>251</v>
      </c>
      <c r="E115" s="64">
        <f>E116</f>
        <v>251</v>
      </c>
    </row>
    <row r="116" spans="1:5" ht="18.75" customHeight="1">
      <c r="A116" s="15"/>
      <c r="B116" s="20" t="s">
        <v>52</v>
      </c>
      <c r="C116" s="54">
        <v>70</v>
      </c>
      <c r="D116" s="62">
        <f t="shared" si="9"/>
        <v>251</v>
      </c>
      <c r="E116" s="64">
        <v>251</v>
      </c>
    </row>
    <row r="117" spans="1:5" ht="30" customHeight="1">
      <c r="A117" s="15" t="s">
        <v>142</v>
      </c>
      <c r="B117" s="26" t="s">
        <v>128</v>
      </c>
      <c r="C117" s="17" t="s">
        <v>46</v>
      </c>
      <c r="D117" s="62">
        <f t="shared" si="9"/>
        <v>-6133</v>
      </c>
      <c r="E117" s="64">
        <f>E118</f>
        <v>-6133</v>
      </c>
    </row>
    <row r="118" spans="1:5" ht="18.75" customHeight="1">
      <c r="A118" s="15"/>
      <c r="B118" s="24" t="s">
        <v>10</v>
      </c>
      <c r="C118" s="17"/>
      <c r="D118" s="62">
        <f t="shared" si="9"/>
        <v>-6133</v>
      </c>
      <c r="E118" s="64">
        <f>E119</f>
        <v>-6133</v>
      </c>
    </row>
    <row r="119" spans="1:5" ht="18.75" customHeight="1">
      <c r="A119" s="15"/>
      <c r="B119" s="20" t="s">
        <v>106</v>
      </c>
      <c r="C119" s="17">
        <v>57.02</v>
      </c>
      <c r="D119" s="62">
        <f t="shared" si="9"/>
        <v>-6133</v>
      </c>
      <c r="E119" s="64">
        <f>E120+E121</f>
        <v>-6133</v>
      </c>
    </row>
    <row r="120" spans="1:5" ht="18.75" customHeight="1">
      <c r="A120" s="15"/>
      <c r="B120" s="20" t="s">
        <v>102</v>
      </c>
      <c r="C120" s="19" t="s">
        <v>103</v>
      </c>
      <c r="D120" s="62">
        <f t="shared" si="9"/>
        <v>-6142</v>
      </c>
      <c r="E120" s="64">
        <v>-6142</v>
      </c>
    </row>
    <row r="121" spans="1:5" ht="18.75" customHeight="1">
      <c r="A121" s="15"/>
      <c r="B121" s="20" t="s">
        <v>104</v>
      </c>
      <c r="C121" s="19" t="s">
        <v>105</v>
      </c>
      <c r="D121" s="62">
        <f t="shared" si="9"/>
        <v>9</v>
      </c>
      <c r="E121" s="64">
        <v>9</v>
      </c>
    </row>
    <row r="122" spans="1:5" ht="28.5" customHeight="1">
      <c r="A122" s="15" t="s">
        <v>143</v>
      </c>
      <c r="B122" s="23" t="s">
        <v>48</v>
      </c>
      <c r="C122" s="54" t="s">
        <v>56</v>
      </c>
      <c r="D122" s="62">
        <f t="shared" si="9"/>
        <v>3281</v>
      </c>
      <c r="E122" s="64">
        <f>E123</f>
        <v>3281</v>
      </c>
    </row>
    <row r="123" spans="1:5" ht="18.75" customHeight="1">
      <c r="A123" s="15"/>
      <c r="B123" s="24" t="s">
        <v>10</v>
      </c>
      <c r="C123" s="54"/>
      <c r="D123" s="62">
        <f t="shared" si="9"/>
        <v>3281</v>
      </c>
      <c r="E123" s="64">
        <f>E124</f>
        <v>3281</v>
      </c>
    </row>
    <row r="124" spans="1:5" ht="18.75" customHeight="1">
      <c r="A124" s="15"/>
      <c r="B124" s="18" t="s">
        <v>11</v>
      </c>
      <c r="C124" s="54"/>
      <c r="D124" s="62">
        <f t="shared" si="9"/>
        <v>3281</v>
      </c>
      <c r="E124" s="64">
        <v>3281</v>
      </c>
    </row>
    <row r="125" spans="1:5" ht="18.75" customHeight="1">
      <c r="A125" s="15" t="s">
        <v>144</v>
      </c>
      <c r="B125" s="22" t="s">
        <v>119</v>
      </c>
      <c r="C125" s="19" t="s">
        <v>120</v>
      </c>
      <c r="D125" s="62">
        <f t="shared" si="9"/>
        <v>40</v>
      </c>
      <c r="E125" s="64">
        <f>E126</f>
        <v>40</v>
      </c>
    </row>
    <row r="126" spans="1:5" ht="18.75" customHeight="1">
      <c r="A126" s="15"/>
      <c r="B126" s="24" t="s">
        <v>10</v>
      </c>
      <c r="C126" s="19"/>
      <c r="D126" s="62">
        <f t="shared" si="9"/>
        <v>40</v>
      </c>
      <c r="E126" s="64">
        <f>E127</f>
        <v>40</v>
      </c>
    </row>
    <row r="127" spans="1:5" ht="18.75" customHeight="1">
      <c r="A127" s="15"/>
      <c r="B127" s="20" t="s">
        <v>121</v>
      </c>
      <c r="C127" s="19" t="s">
        <v>103</v>
      </c>
      <c r="D127" s="62">
        <f t="shared" si="9"/>
        <v>40</v>
      </c>
      <c r="E127" s="64">
        <f>40</f>
        <v>40</v>
      </c>
    </row>
    <row r="128" spans="1:5" ht="18.75" customHeight="1">
      <c r="A128" s="13" t="s">
        <v>145</v>
      </c>
      <c r="B128" s="14" t="s">
        <v>107</v>
      </c>
      <c r="C128" s="53" t="s">
        <v>108</v>
      </c>
      <c r="D128" s="60">
        <f t="shared" si="9"/>
        <v>900</v>
      </c>
      <c r="E128" s="87">
        <f>E129</f>
        <v>900</v>
      </c>
    </row>
    <row r="129" spans="1:5" ht="32.25" customHeight="1">
      <c r="A129" s="15" t="s">
        <v>146</v>
      </c>
      <c r="B129" s="82" t="s">
        <v>113</v>
      </c>
      <c r="C129" s="54" t="s">
        <v>109</v>
      </c>
      <c r="D129" s="62">
        <f t="shared" si="9"/>
        <v>900</v>
      </c>
      <c r="E129" s="64">
        <f>E130</f>
        <v>900</v>
      </c>
    </row>
    <row r="130" spans="1:5" ht="18.75" customHeight="1">
      <c r="A130" s="15"/>
      <c r="B130" s="20" t="s">
        <v>12</v>
      </c>
      <c r="C130" s="54"/>
      <c r="D130" s="62">
        <f t="shared" si="9"/>
        <v>900</v>
      </c>
      <c r="E130" s="64">
        <f>E131</f>
        <v>900</v>
      </c>
    </row>
    <row r="131" spans="1:5" ht="15" customHeight="1">
      <c r="A131" s="15"/>
      <c r="B131" s="83" t="s">
        <v>110</v>
      </c>
      <c r="C131" s="84" t="s">
        <v>111</v>
      </c>
      <c r="D131" s="62">
        <f t="shared" si="9"/>
        <v>900</v>
      </c>
      <c r="E131" s="85">
        <f>E132</f>
        <v>900</v>
      </c>
    </row>
    <row r="132" spans="1:5" ht="21.75" customHeight="1">
      <c r="A132" s="15"/>
      <c r="B132" s="86" t="s">
        <v>114</v>
      </c>
      <c r="C132" s="84" t="s">
        <v>112</v>
      </c>
      <c r="D132" s="62">
        <f t="shared" si="9"/>
        <v>900</v>
      </c>
      <c r="E132" s="85">
        <v>900</v>
      </c>
    </row>
    <row r="133" spans="1:5" ht="18.75" customHeight="1">
      <c r="A133" s="13" t="s">
        <v>147</v>
      </c>
      <c r="B133" s="14" t="s">
        <v>115</v>
      </c>
      <c r="C133" s="59" t="s">
        <v>116</v>
      </c>
      <c r="D133" s="60">
        <f t="shared" si="9"/>
        <v>9</v>
      </c>
      <c r="E133" s="60">
        <f>E134</f>
        <v>9</v>
      </c>
    </row>
    <row r="134" spans="1:5" ht="48" customHeight="1">
      <c r="A134" s="15" t="s">
        <v>148</v>
      </c>
      <c r="B134" s="26" t="s">
        <v>118</v>
      </c>
      <c r="C134" s="54" t="s">
        <v>117</v>
      </c>
      <c r="D134" s="62">
        <f t="shared" si="9"/>
        <v>9</v>
      </c>
      <c r="E134" s="64">
        <f>E135</f>
        <v>9</v>
      </c>
    </row>
    <row r="135" spans="1:5" ht="21.75" customHeight="1">
      <c r="A135" s="15"/>
      <c r="B135" s="24" t="s">
        <v>10</v>
      </c>
      <c r="C135" s="54"/>
      <c r="D135" s="62">
        <f t="shared" si="9"/>
        <v>9</v>
      </c>
      <c r="E135" s="64">
        <f>E136</f>
        <v>9</v>
      </c>
    </row>
    <row r="136" spans="1:5" ht="15" customHeight="1">
      <c r="A136" s="15"/>
      <c r="B136" s="18" t="s">
        <v>11</v>
      </c>
      <c r="C136" s="54"/>
      <c r="D136" s="62">
        <f t="shared" si="9"/>
        <v>9</v>
      </c>
      <c r="E136" s="64">
        <v>9</v>
      </c>
    </row>
    <row r="137" spans="1:5" ht="19.5" customHeight="1">
      <c r="A137" s="13" t="s">
        <v>149</v>
      </c>
      <c r="B137" s="14" t="s">
        <v>49</v>
      </c>
      <c r="C137" s="59">
        <v>84.02</v>
      </c>
      <c r="D137" s="60">
        <f t="shared" si="9"/>
        <v>-400</v>
      </c>
      <c r="E137" s="60">
        <f>E139</f>
        <v>-400</v>
      </c>
    </row>
    <row r="138" spans="1:5" ht="11.25" hidden="1" customHeight="1">
      <c r="A138" s="15"/>
      <c r="B138" s="20" t="s">
        <v>39</v>
      </c>
      <c r="C138" s="54">
        <v>85.01</v>
      </c>
      <c r="D138" s="58">
        <f t="shared" si="9"/>
        <v>0</v>
      </c>
      <c r="E138" s="62"/>
    </row>
    <row r="139" spans="1:5" ht="15">
      <c r="A139" s="27" t="s">
        <v>150</v>
      </c>
      <c r="B139" s="22" t="s">
        <v>50</v>
      </c>
      <c r="C139" s="54" t="s">
        <v>51</v>
      </c>
      <c r="D139" s="62">
        <f t="shared" si="9"/>
        <v>-400</v>
      </c>
      <c r="E139" s="62">
        <f>E140</f>
        <v>-400</v>
      </c>
    </row>
    <row r="140" spans="1:5" ht="15">
      <c r="A140" s="15"/>
      <c r="B140" s="16" t="s">
        <v>10</v>
      </c>
      <c r="C140" s="54"/>
      <c r="D140" s="62">
        <f t="shared" si="9"/>
        <v>-400</v>
      </c>
      <c r="E140" s="62">
        <f>E141</f>
        <v>-400</v>
      </c>
    </row>
    <row r="141" spans="1:5" ht="16.5" customHeight="1">
      <c r="A141" s="15"/>
      <c r="B141" s="18" t="s">
        <v>11</v>
      </c>
      <c r="C141" s="54">
        <v>20</v>
      </c>
      <c r="D141" s="62">
        <f t="shared" si="9"/>
        <v>-400</v>
      </c>
      <c r="E141" s="64">
        <v>-400</v>
      </c>
    </row>
    <row r="142" spans="1:5" ht="16.5" customHeight="1">
      <c r="A142" s="28"/>
      <c r="B142" s="29" t="s">
        <v>53</v>
      </c>
      <c r="C142" s="67"/>
      <c r="D142" s="60">
        <f t="shared" si="9"/>
        <v>0</v>
      </c>
      <c r="E142" s="68">
        <f>E10-E27</f>
        <v>0</v>
      </c>
    </row>
  </sheetData>
  <mergeCells count="4">
    <mergeCell ref="B2:C2"/>
    <mergeCell ref="A5:E5"/>
    <mergeCell ref="A6:E6"/>
    <mergeCell ref="B7:E7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1A (2)</vt:lpstr>
      <vt:lpstr>'1A (2)'!Print_Titles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2018-11-12T08:32:39Z</cp:lastPrinted>
  <dcterms:created xsi:type="dcterms:W3CDTF">2018-10-15T05:27:06Z</dcterms:created>
  <dcterms:modified xsi:type="dcterms:W3CDTF">2018-11-15T09:28:18Z</dcterms:modified>
</cp:coreProperties>
</file>